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IPUS Dokumentation\IPUS backup englisch\"/>
    </mc:Choice>
  </mc:AlternateContent>
  <xr:revisionPtr revIDLastSave="0" documentId="13_ncr:1_{D5C768EC-7854-4143-BAD0-D68F9AED7030}" xr6:coauthVersionLast="45" xr6:coauthVersionMax="45" xr10:uidLastSave="{00000000-0000-0000-0000-000000000000}"/>
  <bookViews>
    <workbookView xWindow="-108" yWindow="-108" windowWidth="23256" windowHeight="12576" xr2:uid="{00000000-000D-0000-FFFF-FFFF00000000}"/>
  </bookViews>
  <sheets>
    <sheet name="Application" sheetId="16" r:id="rId1"/>
    <sheet name="Capital Budgeting Model" sheetId="15" r:id="rId2"/>
  </sheets>
  <definedNames>
    <definedName name="Barwert">#REF!</definedName>
    <definedName name="i">#REF!</definedName>
    <definedName name="solver_adj" localSheetId="1" hidden="1">'Capital Budgeting Model'!$D$3</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'Capital Budgeting Model'!$L$29</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5" l="1"/>
  <c r="E27" i="15" s="1"/>
  <c r="F7" i="15"/>
  <c r="F9" i="15" s="1"/>
  <c r="F17" i="15" s="1"/>
  <c r="F27" i="15" s="1"/>
  <c r="F28" i="15" s="1"/>
  <c r="F25" i="15"/>
  <c r="G7" i="15"/>
  <c r="G9" i="15"/>
  <c r="G17" i="15" s="1"/>
  <c r="G27" i="15" s="1"/>
  <c r="G28" i="15" s="1"/>
  <c r="G25" i="15"/>
  <c r="H7" i="15"/>
  <c r="H9" i="15" s="1"/>
  <c r="H17" i="15" s="1"/>
  <c r="H27" i="15" s="1"/>
  <c r="H28" i="15" s="1"/>
  <c r="H25" i="15"/>
  <c r="I7" i="15"/>
  <c r="I9" i="15"/>
  <c r="I17" i="15" s="1"/>
  <c r="I27" i="15" s="1"/>
  <c r="I28" i="15" s="1"/>
  <c r="I25" i="15"/>
  <c r="J7" i="15"/>
  <c r="J9" i="15" s="1"/>
  <c r="J17" i="15" s="1"/>
  <c r="J27" i="15" s="1"/>
  <c r="J28" i="15" s="1"/>
  <c r="J25" i="15"/>
  <c r="K7" i="15"/>
  <c r="K9" i="15"/>
  <c r="K17" i="15" s="1"/>
  <c r="K27" i="15" s="1"/>
  <c r="K28" i="15" s="1"/>
  <c r="K25" i="15"/>
  <c r="L7" i="15"/>
  <c r="L9" i="15" s="1"/>
  <c r="L17" i="15" s="1"/>
  <c r="L27" i="15" s="1"/>
  <c r="L28" i="15" s="1"/>
  <c r="L25" i="15"/>
  <c r="E3" i="15"/>
  <c r="F3" i="15"/>
  <c r="G3" i="15"/>
  <c r="H3" i="15"/>
  <c r="I3" i="15"/>
  <c r="J3" i="15"/>
  <c r="K3" i="15"/>
  <c r="L3" i="15"/>
  <c r="F15" i="15"/>
  <c r="G15" i="15"/>
  <c r="H15" i="15"/>
  <c r="I15" i="15"/>
  <c r="J15" i="15"/>
  <c r="K15" i="15"/>
  <c r="L15" i="15"/>
  <c r="L30" i="15" l="1"/>
  <c r="E28" i="15"/>
  <c r="E29" i="15" s="1"/>
  <c r="F29" i="15" s="1"/>
  <c r="G29" i="15" s="1"/>
  <c r="H29" i="15" s="1"/>
  <c r="I29" i="15" s="1"/>
  <c r="J29" i="15" s="1"/>
  <c r="K29" i="15" s="1"/>
  <c r="L29" i="15" s="1"/>
</calcChain>
</file>

<file path=xl/sharedStrings.xml><?xml version="1.0" encoding="utf-8"?>
<sst xmlns="http://schemas.openxmlformats.org/spreadsheetml/2006/main" count="69" uniqueCount="53">
  <si>
    <t>=</t>
  </si>
  <si>
    <t>-</t>
  </si>
  <si>
    <t>+</t>
  </si>
  <si>
    <t>(1)</t>
  </si>
  <si>
    <t>(2)</t>
  </si>
  <si>
    <t>(5)</t>
  </si>
  <si>
    <t>(3)</t>
  </si>
  <si>
    <t>(4) = (2) - (3)</t>
  </si>
  <si>
    <t>(6) = (4) - (5)</t>
  </si>
  <si>
    <t>(7) = (1) x (6)</t>
  </si>
  <si>
    <t>Capital Budgeting Model</t>
  </si>
  <si>
    <t>All input fields are yellow</t>
  </si>
  <si>
    <t>Year</t>
  </si>
  <si>
    <t>Net sales (to be billed)</t>
  </si>
  <si>
    <t>Net proceeds (after all deductions)</t>
  </si>
  <si>
    <t>proportional production costs of the units to be sold</t>
  </si>
  <si>
    <t>Contribution Margin I</t>
  </si>
  <si>
    <t>Additional fixed costs caused through the investment (cash out)</t>
  </si>
  <si>
    <t>Manufacturing, R&amp;D</t>
  </si>
  <si>
    <t>Purchasing / Warehousing</t>
  </si>
  <si>
    <t>Marketing / Sales / Delivery</t>
  </si>
  <si>
    <t>Administration and Management</t>
  </si>
  <si>
    <t>Controllable and liquidity effecting fixed costs of the investment</t>
  </si>
  <si>
    <t>CFBIT (Cash Flow Before Interest and Taxes)</t>
  </si>
  <si>
    <t>Increase of current assets and current liabilities, cash-in from divestment (liquidation) at the end of the investment</t>
  </si>
  <si>
    <t>Change in accounts receivable</t>
  </si>
  <si>
    <t>Change in accounts payable / short-term provisions</t>
  </si>
  <si>
    <t>Investment/Divestment in fixed assets</t>
  </si>
  <si>
    <t xml:space="preserve">Divestment at the end </t>
  </si>
  <si>
    <t>Cash-in or -out for liquidation (cost)</t>
  </si>
  <si>
    <t>total Cash flows from investment / divestment</t>
  </si>
  <si>
    <t>Annual cash flows</t>
  </si>
  <si>
    <t>Present value of annual cash flows</t>
  </si>
  <si>
    <t>Net present value of the annual cash flows</t>
  </si>
  <si>
    <t>Change in inventory</t>
  </si>
  <si>
    <t>Factors based on the target ROCE</t>
  </si>
  <si>
    <t>Target ROCE / net present value factors</t>
  </si>
  <si>
    <t>Planned direct cost savings are to be entered in (1)</t>
  </si>
  <si>
    <t>Estimation of the additional primary fixed costs of the project</t>
  </si>
  <si>
    <t>Estimation of the changes compared to the previous year</t>
  </si>
  <si>
    <t>in accounts receivable and payable and in inventory</t>
  </si>
  <si>
    <t>of the planned project duration.</t>
  </si>
  <si>
    <t>Net present value of the yearly cash flows at decision time (year 0).</t>
  </si>
  <si>
    <t>This is the compund interest rate before interest and taxes</t>
  </si>
  <si>
    <t>The formula assumes that positive cash flows can be reinvested at the same internal rate of return.</t>
  </si>
  <si>
    <t>Enter an absolute amount or a percentage of (1)</t>
  </si>
  <si>
    <t>According to planned calculation (only proportional costs)</t>
  </si>
  <si>
    <t>Cash in from divestment/liquidation is entered in the last year</t>
  </si>
  <si>
    <t>sales deductions (not shown on the bill, i.e. sales bonus, cash discount</t>
  </si>
  <si>
    <t>Internal Rate of Return</t>
  </si>
  <si>
    <t>As the investment positions are immediately deducted in the year they are paid, depreciation has not to be taken into consideration.</t>
  </si>
  <si>
    <t>The Return On Capital Employed (ROCE) rate includes interest, profit tax and the requested profit after tax (objective). The rate is fixed in corporate policy (top management / owners).</t>
  </si>
  <si>
    <t>Enter investment amounts in the years in which they are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</si>
</sst>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0.000"/>
  </numFmts>
  <fonts count="6" x14ac:knownFonts="1">
    <font>
      <sz val="10"/>
      <name val="Arial"/>
    </font>
    <font>
      <sz val="10"/>
      <name val="Arial"/>
    </font>
    <font>
      <b/>
      <sz val="14"/>
      <name val="Calibri"/>
      <family val="2"/>
      <scheme val="minor"/>
    </font>
    <font>
      <sz val="10"/>
      <name val="Calibri"/>
      <family val="2"/>
      <scheme val="minor"/>
    </font>
    <font>
      <b/>
      <sz val="10"/>
      <name val="Calibri"/>
      <family val="2"/>
      <scheme val="minor"/>
    </font>
    <font>
      <b/>
      <sz val="16"/>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1" xfId="0" applyFont="1" applyBorder="1"/>
    <xf numFmtId="0" fontId="3" fillId="0" borderId="2" xfId="0" applyFont="1" applyBorder="1"/>
    <xf numFmtId="0" fontId="4" fillId="0" borderId="2" xfId="0" applyFont="1" applyBorder="1"/>
    <xf numFmtId="0" fontId="5" fillId="0" borderId="2" xfId="0" applyFont="1" applyBorder="1"/>
    <xf numFmtId="0" fontId="3" fillId="0" borderId="3" xfId="0" applyFont="1" applyBorder="1"/>
    <xf numFmtId="0" fontId="3" fillId="0" borderId="0" xfId="0" applyFont="1"/>
    <xf numFmtId="49" fontId="3" fillId="2" borderId="1" xfId="0" applyNumberFormat="1" applyFont="1" applyFill="1" applyBorder="1"/>
    <xf numFmtId="0" fontId="4" fillId="2" borderId="2" xfId="0" applyFont="1" applyFill="1" applyBorder="1"/>
    <xf numFmtId="0" fontId="4" fillId="2" borderId="4" xfId="0" applyFont="1" applyFill="1" applyBorder="1" applyAlignment="1">
      <alignment horizontal="center"/>
    </xf>
    <xf numFmtId="0" fontId="4" fillId="2" borderId="5" xfId="0" applyFont="1" applyFill="1" applyBorder="1" applyAlignment="1">
      <alignment horizontal="center"/>
    </xf>
    <xf numFmtId="49" fontId="4" fillId="0" borderId="6" xfId="0" applyNumberFormat="1" applyFont="1" applyFill="1" applyBorder="1"/>
    <xf numFmtId="0" fontId="4" fillId="0" borderId="7" xfId="0" applyFont="1" applyFill="1" applyBorder="1"/>
    <xf numFmtId="10" fontId="4" fillId="3" borderId="7" xfId="0" applyNumberFormat="1" applyFont="1" applyFill="1" applyBorder="1" applyProtection="1">
      <protection locked="0"/>
    </xf>
    <xf numFmtId="165" fontId="4" fillId="0" borderId="8" xfId="0" applyNumberFormat="1" applyFont="1" applyBorder="1" applyAlignment="1">
      <alignment horizontal="center"/>
    </xf>
    <xf numFmtId="165" fontId="4" fillId="0" borderId="9" xfId="0" applyNumberFormat="1" applyFont="1" applyBorder="1" applyAlignment="1">
      <alignment horizontal="center"/>
    </xf>
    <xf numFmtId="0" fontId="4" fillId="0" borderId="0" xfId="0" applyFont="1" applyFill="1"/>
    <xf numFmtId="49" fontId="3" fillId="0" borderId="10" xfId="0" applyNumberFormat="1" applyFont="1" applyBorder="1"/>
    <xf numFmtId="0" fontId="3" fillId="0" borderId="0" xfId="0" applyFont="1" applyFill="1" applyBorder="1"/>
    <xf numFmtId="0" fontId="3" fillId="0" borderId="0" xfId="0" applyFont="1" applyBorder="1"/>
    <xf numFmtId="0" fontId="3" fillId="0" borderId="11" xfId="0" applyFont="1" applyBorder="1"/>
    <xf numFmtId="0" fontId="3" fillId="0" borderId="12" xfId="0" applyFont="1" applyBorder="1"/>
    <xf numFmtId="3" fontId="3" fillId="0" borderId="11" xfId="0" applyNumberFormat="1" applyFont="1" applyBorder="1"/>
    <xf numFmtId="3" fontId="3" fillId="3" borderId="11" xfId="0" applyNumberFormat="1" applyFont="1" applyFill="1" applyBorder="1" applyProtection="1">
      <protection locked="0"/>
    </xf>
    <xf numFmtId="3" fontId="3" fillId="3" borderId="12" xfId="0" applyNumberFormat="1" applyFont="1" applyFill="1" applyBorder="1" applyProtection="1">
      <protection locked="0"/>
    </xf>
    <xf numFmtId="49" fontId="4" fillId="2" borderId="10" xfId="0" applyNumberFormat="1" applyFont="1" applyFill="1" applyBorder="1"/>
    <xf numFmtId="0" fontId="4" fillId="2" borderId="0" xfId="0" applyFont="1" applyFill="1" applyBorder="1"/>
    <xf numFmtId="3" fontId="4" fillId="2" borderId="11" xfId="0" applyNumberFormat="1" applyFont="1" applyFill="1" applyBorder="1"/>
    <xf numFmtId="3" fontId="4" fillId="2" borderId="12" xfId="0" applyNumberFormat="1" applyFont="1" applyFill="1" applyBorder="1"/>
    <xf numFmtId="0" fontId="4" fillId="0" borderId="0" xfId="0" applyFont="1"/>
    <xf numFmtId="49" fontId="4" fillId="0" borderId="10" xfId="0" applyNumberFormat="1" applyFont="1" applyFill="1" applyBorder="1"/>
    <xf numFmtId="0" fontId="4" fillId="0" borderId="0" xfId="0" applyFont="1" applyFill="1" applyBorder="1"/>
    <xf numFmtId="3" fontId="4" fillId="0" borderId="11" xfId="0" applyNumberFormat="1" applyFont="1" applyFill="1" applyBorder="1"/>
    <xf numFmtId="3" fontId="4" fillId="0" borderId="12" xfId="0" applyNumberFormat="1" applyFont="1" applyFill="1" applyBorder="1"/>
    <xf numFmtId="3" fontId="3" fillId="0" borderId="11" xfId="0" applyNumberFormat="1" applyFont="1" applyFill="1" applyBorder="1"/>
    <xf numFmtId="49" fontId="4" fillId="2" borderId="0" xfId="0" applyNumberFormat="1" applyFont="1" applyFill="1" applyBorder="1" applyAlignment="1">
      <alignment vertical="center"/>
    </xf>
    <xf numFmtId="0" fontId="4" fillId="2" borderId="0" xfId="0" applyFont="1" applyFill="1" applyBorder="1" applyAlignment="1">
      <alignment vertical="center"/>
    </xf>
    <xf numFmtId="49" fontId="3" fillId="0" borderId="10" xfId="0" applyNumberFormat="1" applyFont="1" applyFill="1" applyBorder="1"/>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Fill="1"/>
    <xf numFmtId="49" fontId="3" fillId="0" borderId="0" xfId="0" applyNumberFormat="1" applyFont="1" applyFill="1" applyBorder="1" applyAlignment="1">
      <alignment vertical="center"/>
    </xf>
    <xf numFmtId="0" fontId="3" fillId="0" borderId="0" xfId="0" applyFont="1" applyBorder="1" applyAlignment="1">
      <alignment vertical="center"/>
    </xf>
    <xf numFmtId="3" fontId="3" fillId="0" borderId="12" xfId="0" applyNumberFormat="1" applyFont="1" applyFill="1" applyBorder="1"/>
    <xf numFmtId="49" fontId="3" fillId="0" borderId="13" xfId="0" applyNumberFormat="1" applyFont="1" applyBorder="1"/>
    <xf numFmtId="0" fontId="3" fillId="0" borderId="14" xfId="0" applyFont="1" applyFill="1" applyBorder="1" applyAlignment="1"/>
    <xf numFmtId="0" fontId="3" fillId="0" borderId="14" xfId="0" applyFont="1" applyBorder="1" applyAlignment="1"/>
    <xf numFmtId="3" fontId="3" fillId="0" borderId="15" xfId="1" applyNumberFormat="1" applyFont="1" applyBorder="1"/>
    <xf numFmtId="3" fontId="3" fillId="0" borderId="16" xfId="1" applyNumberFormat="1" applyFont="1" applyBorder="1"/>
    <xf numFmtId="49" fontId="3" fillId="2" borderId="17" xfId="0" applyNumberFormat="1" applyFont="1" applyFill="1" applyBorder="1"/>
    <xf numFmtId="0" fontId="4" fillId="2" borderId="18" xfId="0" applyFont="1" applyFill="1" applyBorder="1" applyAlignment="1">
      <alignment horizontal="left"/>
    </xf>
    <xf numFmtId="0" fontId="4" fillId="2" borderId="18" xfId="0" applyFont="1" applyFill="1" applyBorder="1"/>
    <xf numFmtId="3" fontId="4" fillId="2" borderId="19" xfId="1" applyNumberFormat="1" applyFont="1" applyFill="1" applyBorder="1"/>
    <xf numFmtId="3" fontId="4" fillId="2" borderId="20" xfId="1" applyNumberFormat="1" applyFont="1" applyFill="1" applyBorder="1"/>
    <xf numFmtId="49" fontId="3" fillId="0" borderId="0" xfId="0" applyNumberFormat="1" applyFont="1"/>
    <xf numFmtId="164" fontId="3" fillId="0" borderId="0" xfId="0" applyNumberFormat="1" applyFont="1" applyBorder="1"/>
    <xf numFmtId="10" fontId="3" fillId="0" borderId="0" xfId="0" applyNumberFormat="1" applyFont="1" applyBorder="1" applyAlignment="1">
      <alignment horizontal="right"/>
    </xf>
    <xf numFmtId="164" fontId="3" fillId="0" borderId="0" xfId="0" applyNumberFormat="1" applyFont="1" applyBorder="1" applyAlignment="1">
      <alignment horizontal="left"/>
    </xf>
    <xf numFmtId="0" fontId="4" fillId="2" borderId="0" xfId="0" applyFont="1" applyFill="1" applyBorder="1" applyAlignment="1">
      <alignment horizontal="center"/>
    </xf>
    <xf numFmtId="0" fontId="4" fillId="2" borderId="11" xfId="0" applyFont="1" applyFill="1" applyBorder="1" applyAlignment="1">
      <alignment horizontal="center"/>
    </xf>
    <xf numFmtId="0" fontId="4" fillId="3" borderId="0" xfId="0" applyFont="1" applyFill="1" applyBorder="1" applyAlignment="1">
      <alignment horizontal="left" vertical="center"/>
    </xf>
  </cellXfs>
  <cellStyles count="2">
    <cellStyle name="Komma" xfId="1" builtinId="3"/>
    <cellStyle name="Standard" xfId="0" builtinId="0"/>
  </cellStyles>
  <dxfs count="4">
    <dxf>
      <fill>
        <patternFill>
          <bgColor indexed="53"/>
        </patternFill>
      </fill>
    </dxf>
    <dxf>
      <fill>
        <patternFill>
          <bgColor indexed="11"/>
        </patternFill>
      </fill>
    </dxf>
    <dxf>
      <fill>
        <patternFill>
          <bgColor indexed="5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34290</xdr:colOff>
      <xdr:row>1</xdr:row>
      <xdr:rowOff>1905</xdr:rowOff>
    </xdr:from>
    <xdr:to>
      <xdr:col>10</xdr:col>
      <xdr:colOff>476250</xdr:colOff>
      <xdr:row>74</xdr:row>
      <xdr:rowOff>152400</xdr:rowOff>
    </xdr:to>
    <xdr:sp macro="" textlink="">
      <xdr:nvSpPr>
        <xdr:cNvPr id="2" name="Textfeld 1">
          <a:extLst>
            <a:ext uri="{FF2B5EF4-FFF2-40B4-BE49-F238E27FC236}">
              <a16:creationId xmlns:a16="http://schemas.microsoft.com/office/drawing/2014/main" id="{6C15D6CB-830D-4A68-A665-51379A54CF1F}"/>
            </a:ext>
          </a:extLst>
        </xdr:cNvPr>
        <xdr:cNvSpPr txBox="1"/>
      </xdr:nvSpPr>
      <xdr:spPr>
        <a:xfrm>
          <a:off x="824865" y="173355"/>
          <a:ext cx="7557135" cy="1266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600" b="1"/>
            <a:t>Capital Budgeting: Will an Investment or a Project</a:t>
          </a:r>
          <a:r>
            <a:rPr lang="de-CH" sz="1600" b="1" baseline="0"/>
            <a:t> meet our Profitability Targets?</a:t>
          </a:r>
          <a:endParaRPr lang="de-CH" sz="1600" b="1"/>
        </a:p>
        <a:p>
          <a:endParaRPr lang="de-CH" sz="1100"/>
        </a:p>
        <a:p>
          <a:r>
            <a:rPr lang="de-CH" sz="1100"/>
            <a:t>This planning and simulation model was developed to calculate the net present value of investments. </a:t>
          </a:r>
        </a:p>
        <a:p>
          <a:r>
            <a:rPr lang="de-CH" sz="1100"/>
            <a:t>Investments can be: Acquisition of equipment, projects, strategic plans, process redesigns.</a:t>
          </a:r>
        </a:p>
        <a:p>
          <a:endParaRPr lang="de-CH" sz="1100"/>
        </a:p>
        <a:p>
          <a:r>
            <a:rPr lang="de-CH" sz="1100"/>
            <a:t>Prerequisite for the application is the planning of the quantity- and value-based key figures of the investment. This planning can be done, for example, in a separate Excel file which can be linked to this file "capital budgeting CZSG.xlsx".</a:t>
          </a:r>
        </a:p>
        <a:p>
          <a:endParaRPr lang="de-CH" sz="1100"/>
        </a:p>
        <a:p>
          <a:r>
            <a:rPr lang="de-CH" sz="1200" b="1"/>
            <a:t>The following theoretical principles are considered in the model:</a:t>
          </a:r>
        </a:p>
        <a:p>
          <a:r>
            <a:rPr lang="de-CH" sz="1100"/>
            <a:t>- Necessary investments in fixed and current assets caused by the investment</a:t>
          </a:r>
        </a:p>
        <a:p>
          <a:r>
            <a:rPr lang="de-CH" sz="1100"/>
            <a:t>- Divestments that arise at the end of the investment horizon.</a:t>
          </a:r>
        </a:p>
        <a:p>
          <a:r>
            <a:rPr lang="de-CH" sz="1100"/>
            <a:t>- Structural (fixed) costs, which will be additionally incurred by the implementation of the investment</a:t>
          </a:r>
        </a:p>
        <a:p>
          <a:r>
            <a:rPr lang="de-CH" sz="1100"/>
            <a:t>- Proportional production costs of the products and services to be created by the investment.</a:t>
          </a:r>
        </a:p>
        <a:p>
          <a:r>
            <a:rPr lang="de-CH" sz="1100"/>
            <a:t>- Dynamic investment calculation to correctly take into account the present value of money.</a:t>
          </a:r>
        </a:p>
        <a:p>
          <a:endParaRPr lang="de-CH" sz="1100"/>
        </a:p>
        <a:p>
          <a:r>
            <a:rPr lang="de-CH" sz="1100"/>
            <a:t>The model is aligned to the decision point or the start point of the investment. This corresponds to the usual question of </a:t>
          </a:r>
        </a:p>
        <a:p>
          <a:r>
            <a:rPr lang="de-CH" sz="1100"/>
            <a:t>management in preparing an investment decision: "Is the investment suitable to generate sufficient cash returns to fully</a:t>
          </a:r>
        </a:p>
        <a:p>
          <a:r>
            <a:rPr lang="de-CH" sz="1100"/>
            <a:t>cover</a:t>
          </a:r>
          <a:r>
            <a:rPr lang="de-CH" sz="1100" baseline="0"/>
            <a:t> all payouts </a:t>
          </a:r>
          <a:r>
            <a:rPr lang="de-CH" sz="1100"/>
            <a:t>and to</a:t>
          </a:r>
          <a:r>
            <a:rPr lang="de-CH" sz="1100" baseline="0"/>
            <a:t> generate cash returns for interest, taxes and profit</a:t>
          </a:r>
          <a:r>
            <a:rPr lang="de-CH" sz="1100"/>
            <a:t>?" For simplicity, it is assumed that all cash inflows and outflows occur at the end of the year. Therefore an immediately payable investment must be entered in year 0 (not discounted).</a:t>
          </a:r>
        </a:p>
        <a:p>
          <a:endParaRPr lang="de-CH" sz="1100"/>
        </a:p>
        <a:p>
          <a:r>
            <a:rPr lang="de-CH" sz="1200" b="1"/>
            <a:t>Input</a:t>
          </a:r>
          <a:r>
            <a:rPr lang="de-CH" sz="1200" b="1" baseline="0"/>
            <a:t> data</a:t>
          </a:r>
          <a:r>
            <a:rPr lang="de-CH" sz="1200" b="1"/>
            <a:t> and changeable positions</a:t>
          </a:r>
        </a:p>
        <a:p>
          <a:endParaRPr lang="de-CH" sz="1100"/>
        </a:p>
        <a:p>
          <a:r>
            <a:rPr lang="de-CH" sz="1100"/>
            <a:t>In the spreadsheet, the following data must be entered or specified in the yellow fields:</a:t>
          </a:r>
        </a:p>
        <a:p>
          <a:endParaRPr lang="de-CH" sz="1100"/>
        </a:p>
        <a:p>
          <a:r>
            <a:rPr lang="de-CH" sz="1100" b="1"/>
            <a:t>Target ROCE (Return on Capital Employed):</a:t>
          </a:r>
        </a:p>
        <a:p>
          <a:r>
            <a:rPr lang="de-CH" sz="1100"/>
            <a:t>The interest rate used to discount the annual cash flows must be specified here. This rate of interest must take into account the requirements of the equity capital providers, the costs of borrowed capital and taxes on income, taking into account the financing structureof the exisitng balance sheet.</a:t>
          </a:r>
        </a:p>
        <a:p>
          <a:r>
            <a:rPr lang="de-CH" sz="1100"/>
            <a:t>Usually, the WACC (weighted average cost of capital) is used as the starting point for this purpose. The target ROCE is calculated by dividing the WACC by 1-tax rate. The target ROCE can also be derived in another Excel spreadsheet and linked to cell D3.</a:t>
          </a:r>
        </a:p>
        <a:p>
          <a:endParaRPr lang="de-CH" sz="1100"/>
        </a:p>
        <a:p>
          <a:r>
            <a:rPr lang="de-CH" sz="1100" b="1"/>
            <a:t>Useful Life</a:t>
          </a:r>
          <a:r>
            <a:rPr lang="de-CH" sz="1100"/>
            <a:t>:</a:t>
          </a:r>
        </a:p>
        <a:p>
          <a:r>
            <a:rPr lang="de-CH" sz="1100"/>
            <a:t>How many years does management expect to be able to generate the benefit from the investment (investment horizon)? </a:t>
          </a:r>
        </a:p>
        <a:p>
          <a:r>
            <a:rPr lang="de-CH" sz="1100"/>
            <a:t>The model is preset to seven years. By inserting columns between years 5 and 6 and copying the formulas accordingly, the model can be extended for longer periods. If a shorter investment horizon is to be depicted, columns between years 2 and 6 can also be deleted. In any case, the years must be updated in the top row, since many formulas refer to them.</a:t>
          </a:r>
        </a:p>
        <a:p>
          <a:endParaRPr lang="de-CH" sz="1100"/>
        </a:p>
        <a:p>
          <a:r>
            <a:rPr lang="de-CH" sz="1100" b="1"/>
            <a:t>Net sales price:</a:t>
          </a:r>
        </a:p>
        <a:p>
          <a:r>
            <a:rPr lang="de-CH" sz="1100"/>
            <a:t>How will the net sales price to be achieved for the products (possibly the weighted average of a product group) change from year to year?</a:t>
          </a:r>
        </a:p>
        <a:p>
          <a:endParaRPr lang="de-CH" sz="1100"/>
        </a:p>
        <a:p>
          <a:r>
            <a:rPr lang="de-CH" sz="1100" b="1"/>
            <a:t>Sales deductions:</a:t>
          </a:r>
        </a:p>
        <a:p>
          <a:r>
            <a:rPr lang="de-CH" sz="1100"/>
            <a:t>These include planned discounts, refunds, bonuses, commissions and warranty provisions. Please key in a percentage of the net sales for every year.</a:t>
          </a:r>
        </a:p>
        <a:p>
          <a:endParaRPr lang="de-CH" sz="1100"/>
        </a:p>
        <a:p>
          <a:r>
            <a:rPr lang="de-CH" sz="1100" b="1"/>
            <a:t>Proportional manufacturing costs (of the units sold):</a:t>
          </a:r>
        </a:p>
        <a:p>
          <a:r>
            <a:rPr lang="de-CH" sz="1100"/>
            <a:t>Proportional manufacturing costs are the costs that can be clearly assigned to a product unit or order because they are determined by the product structure (bill of materials and routing) and therefore do not include any allocation of fixed costs.</a:t>
          </a:r>
        </a:p>
        <a:p>
          <a:endParaRPr lang="de-CH" sz="1100"/>
        </a:p>
        <a:p>
          <a:r>
            <a:rPr lang="de-CH" sz="1100" b="1"/>
            <a:t>Additional structural costs of the investment:</a:t>
          </a:r>
        </a:p>
        <a:p>
          <a:r>
            <a:rPr lang="de-CH" sz="1100"/>
            <a:t>Which cash-effective absolute fixed cost amounts are explicitly caused in the company by the implementation of the investment in the individual years? The most important cost groups are already provided for in the model. By inserting lines, further groups can be displayed in detail and included. Only primary costs are taken into account, i.e. costs that come from outside the company (personnel costs, external services, no fixed cost</a:t>
          </a:r>
          <a:r>
            <a:rPr lang="de-CH" sz="1100" baseline="0"/>
            <a:t> allocations</a:t>
          </a:r>
          <a:r>
            <a:rPr lang="de-CH" sz="1100"/>
            <a:t>).</a:t>
          </a:r>
        </a:p>
        <a:p>
          <a:endParaRPr lang="de-CH" sz="1100"/>
        </a:p>
        <a:p>
          <a:r>
            <a:rPr lang="de-CH" sz="1100" b="1"/>
            <a:t>Investments in current and fixed assets:</a:t>
          </a:r>
        </a:p>
        <a:p>
          <a:r>
            <a:rPr lang="de-CH" sz="1100"/>
            <a:t>The amount by which the interest-bearing current assets will increase as a result of the investment (change in receivables, change in inventories, less change in accounts payable and possibly change in short-term provisions, e.g. for guarantees). The current assets costing</a:t>
          </a:r>
          <a:r>
            <a:rPr lang="de-CH" sz="1100" baseline="0"/>
            <a:t> interests </a:t>
          </a:r>
          <a:r>
            <a:rPr lang="de-CH" sz="1100"/>
            <a:t>can be planned as a percentage of net sales. E.g. enter 10% of row 7 in the year cells of row 19 "Change in receivables".</a:t>
          </a:r>
        </a:p>
        <a:p>
          <a:r>
            <a:rPr lang="de-CH" sz="1100"/>
            <a:t>The investment amounts in fixed assets must also be entered. If liquidation revenues/costs and divestments are expected at the end of the investment (especially in the case of short investment horizons), these should also be entered.</a:t>
          </a:r>
        </a:p>
        <a:p>
          <a:endParaRPr lang="de-CH" sz="1100"/>
        </a:p>
        <a:p>
          <a:r>
            <a:rPr lang="de-CH" sz="1100"/>
            <a:t>All worksheets are protected for security reasons, so that entries can only be made in the yellow marked fields.</a:t>
          </a:r>
        </a:p>
        <a:p>
          <a:r>
            <a:rPr lang="de-CH" sz="1100"/>
            <a:t>However, if the model is to be deliberately changed, the protection can be removed. The password is "czsg" all small, without quotation marks and closing characters (Menu Extras, Protect Document).</a:t>
          </a:r>
        </a:p>
        <a:p>
          <a:endParaRPr lang="de-CH" sz="1100"/>
        </a:p>
        <a:p>
          <a:endParaRPr lang="de-CH" sz="1100"/>
        </a:p>
        <a:p>
          <a:r>
            <a:rPr lang="de-CH" sz="1100"/>
            <a:t>© CZSG Controller Zentrum St. Gallen</a:t>
          </a:r>
        </a:p>
        <a:p>
          <a:r>
            <a:rPr lang="de-CH" sz="1100"/>
            <a:t>We ask for clear indication of the source when using the model and the ideas used in it.</a:t>
          </a:r>
        </a:p>
        <a:p>
          <a:endParaRPr lang="de-CH" sz="1100"/>
        </a:p>
      </xdr:txBody>
    </xdr:sp>
    <xdr:clientData/>
  </xdr:twoCellAnchor>
  <xdr:oneCellAnchor>
    <xdr:from>
      <xdr:col>11</xdr:col>
      <xdr:colOff>662940</xdr:colOff>
      <xdr:row>21</xdr:row>
      <xdr:rowOff>102870</xdr:rowOff>
    </xdr:from>
    <xdr:ext cx="184731" cy="264560"/>
    <xdr:sp macro="" textlink="">
      <xdr:nvSpPr>
        <xdr:cNvPr id="3" name="Textfeld 2">
          <a:extLst>
            <a:ext uri="{FF2B5EF4-FFF2-40B4-BE49-F238E27FC236}">
              <a16:creationId xmlns:a16="http://schemas.microsoft.com/office/drawing/2014/main" id="{A384DC88-4D19-4077-8DE7-2CDF55D6E95C}"/>
            </a:ext>
          </a:extLst>
        </xdr:cNvPr>
        <xdr:cNvSpPr txBox="1"/>
      </xdr:nvSpPr>
      <xdr:spPr>
        <a:xfrm>
          <a:off x="9359265" y="3703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2964180</xdr:colOff>
      <xdr:row>11</xdr:row>
      <xdr:rowOff>0</xdr:rowOff>
    </xdr:from>
    <xdr:to>
      <xdr:col>4</xdr:col>
      <xdr:colOff>532927</xdr:colOff>
      <xdr:row>13</xdr:row>
      <xdr:rowOff>121920</xdr:rowOff>
    </xdr:to>
    <xdr:sp macro="" textlink="">
      <xdr:nvSpPr>
        <xdr:cNvPr id="17410" name="AutoShape 2">
          <a:extLst>
            <a:ext uri="{FF2B5EF4-FFF2-40B4-BE49-F238E27FC236}">
              <a16:creationId xmlns:a16="http://schemas.microsoft.com/office/drawing/2014/main" id="{41F261A7-18F6-4D59-9C87-DC6040355826}"/>
            </a:ext>
          </a:extLst>
        </xdr:cNvPr>
        <xdr:cNvSpPr>
          <a:spLocks noChangeArrowheads="1"/>
        </xdr:cNvSpPr>
      </xdr:nvSpPr>
      <xdr:spPr bwMode="auto">
        <a:xfrm>
          <a:off x="3970020" y="2026920"/>
          <a:ext cx="1348267" cy="472440"/>
        </a:xfrm>
        <a:prstGeom prst="wedgeRectCallout">
          <a:avLst>
            <a:gd name="adj1" fmla="val 84364"/>
            <a:gd name="adj2" fmla="val -2302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800"/>
            </a:lnSpc>
            <a:defRPr sz="1000"/>
          </a:pPr>
          <a:r>
            <a:rPr lang="de-CH" sz="900" b="0" i="0" u="none" strike="noStrike" baseline="0">
              <a:solidFill>
                <a:srgbClr val="000000"/>
              </a:solidFill>
              <a:latin typeface="+mn-lt"/>
              <a:cs typeface="Arial"/>
            </a:rPr>
            <a:t>Additional yearly cash outs triggered by the project that are independent of the units sold or produced.</a:t>
          </a:r>
          <a:endParaRPr lang="de-CH" sz="900" b="0" i="0" u="none" strike="noStrike" baseline="0">
            <a:solidFill>
              <a:srgbClr val="000000"/>
            </a:solidFill>
            <a:latin typeface="Arial"/>
            <a:cs typeface="Arial"/>
          </a:endParaRPr>
        </a:p>
      </xdr:txBody>
    </xdr:sp>
    <xdr:clientData/>
  </xdr:twoCellAnchor>
  <xdr:twoCellAnchor>
    <xdr:from>
      <xdr:col>4</xdr:col>
      <xdr:colOff>952500</xdr:colOff>
      <xdr:row>18</xdr:row>
      <xdr:rowOff>15240</xdr:rowOff>
    </xdr:from>
    <xdr:to>
      <xdr:col>5</xdr:col>
      <xdr:colOff>190500</xdr:colOff>
      <xdr:row>20</xdr:row>
      <xdr:rowOff>182880</xdr:rowOff>
    </xdr:to>
    <xdr:sp macro="" textlink="">
      <xdr:nvSpPr>
        <xdr:cNvPr id="17425" name="AutoShape 3">
          <a:extLst>
            <a:ext uri="{FF2B5EF4-FFF2-40B4-BE49-F238E27FC236}">
              <a16:creationId xmlns:a16="http://schemas.microsoft.com/office/drawing/2014/main" id="{F6F62633-5B5A-45AF-922A-F8F0B17951FA}"/>
            </a:ext>
          </a:extLst>
        </xdr:cNvPr>
        <xdr:cNvSpPr>
          <a:spLocks/>
        </xdr:cNvSpPr>
      </xdr:nvSpPr>
      <xdr:spPr bwMode="auto">
        <a:xfrm>
          <a:off x="5699760" y="3268980"/>
          <a:ext cx="190500" cy="495300"/>
        </a:xfrm>
        <a:prstGeom prst="rightBrace">
          <a:avLst>
            <a:gd name="adj1" fmla="val 21667"/>
            <a:gd name="adj2" fmla="val 50000"/>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abSelected="1" workbookViewId="0">
      <selection activeCell="A3" sqref="A3"/>
    </sheetView>
  </sheetViews>
  <sheetFormatPr baseColWidth="10" defaultRowHeight="13.2" x14ac:dyDescent="0.25"/>
  <sheetData/>
  <sheetProtection algorithmName="SHA-512" hashValue="8Ju02lhFKMlbeajssSUIb8TkcZNUwqhjV+OzcPaAtZYfup6ENon9YdrPzD7fWYZdAjttVCA7cTqmasYXdKlzOw==" saltValue="kW+FzK2u37tQ2mvqcza0Sg=="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zoomScaleNormal="100" workbookViewId="0">
      <selection activeCell="D3" sqref="D3"/>
    </sheetView>
  </sheetViews>
  <sheetFormatPr baseColWidth="10" defaultRowHeight="13.8" x14ac:dyDescent="0.3"/>
  <cols>
    <col min="1" max="1" width="11.6640625" style="54" customWidth="1"/>
    <col min="2" max="2" width="3" style="6" customWidth="1"/>
    <col min="3" max="3" width="46.5546875" style="6" customWidth="1"/>
    <col min="4" max="4" width="8.5546875" style="6" customWidth="1"/>
    <col min="5" max="5" width="13.33203125" style="6" customWidth="1"/>
    <col min="6" max="6" width="13" style="6" customWidth="1"/>
    <col min="7" max="7" width="12.109375" style="6" customWidth="1"/>
    <col min="8" max="8" width="12.5546875" style="6" customWidth="1"/>
    <col min="9" max="9" width="11.6640625" style="6" customWidth="1"/>
    <col min="10" max="10" width="11.5546875" style="6"/>
    <col min="11" max="11" width="10.44140625" style="6" customWidth="1"/>
    <col min="12" max="12" width="11.5546875" style="6" customWidth="1"/>
    <col min="13" max="16384" width="11.5546875" style="6"/>
  </cols>
  <sheetData>
    <row r="1" spans="1:13" ht="21.6" thickBot="1" x14ac:dyDescent="0.45">
      <c r="A1" s="1" t="s">
        <v>10</v>
      </c>
      <c r="B1" s="2"/>
      <c r="C1" s="3"/>
      <c r="D1" s="60" t="s">
        <v>11</v>
      </c>
      <c r="E1" s="60"/>
      <c r="F1" s="4"/>
      <c r="G1" s="3"/>
      <c r="H1" s="3"/>
      <c r="I1" s="3"/>
      <c r="J1" s="3"/>
      <c r="K1" s="2"/>
      <c r="L1" s="5"/>
    </row>
    <row r="2" spans="1:13" x14ac:dyDescent="0.3">
      <c r="A2" s="7"/>
      <c r="B2" s="8"/>
      <c r="C2" s="8" t="s">
        <v>12</v>
      </c>
      <c r="D2" s="58"/>
      <c r="E2" s="59">
        <v>0</v>
      </c>
      <c r="F2" s="9">
        <v>1</v>
      </c>
      <c r="G2" s="9">
        <v>2</v>
      </c>
      <c r="H2" s="9">
        <v>3</v>
      </c>
      <c r="I2" s="9">
        <v>4</v>
      </c>
      <c r="J2" s="9">
        <v>5</v>
      </c>
      <c r="K2" s="9">
        <v>6</v>
      </c>
      <c r="L2" s="10">
        <v>7</v>
      </c>
    </row>
    <row r="3" spans="1:13" s="16" customFormat="1" x14ac:dyDescent="0.3">
      <c r="A3" s="11" t="s">
        <v>3</v>
      </c>
      <c r="B3" s="12"/>
      <c r="C3" s="12" t="s">
        <v>36</v>
      </c>
      <c r="D3" s="13">
        <v>0.1</v>
      </c>
      <c r="E3" s="14">
        <f>1/(1+$D$3)^E2</f>
        <v>1</v>
      </c>
      <c r="F3" s="14">
        <f t="shared" ref="F3:L3" si="0">1/(1+$D$3)^F2</f>
        <v>0.90909090909090906</v>
      </c>
      <c r="G3" s="14">
        <f t="shared" si="0"/>
        <v>0.82644628099173545</v>
      </c>
      <c r="H3" s="14">
        <f t="shared" si="0"/>
        <v>0.75131480090157754</v>
      </c>
      <c r="I3" s="14">
        <f t="shared" si="0"/>
        <v>0.68301345536507052</v>
      </c>
      <c r="J3" s="14">
        <f t="shared" si="0"/>
        <v>0.62092132305915493</v>
      </c>
      <c r="K3" s="14">
        <f t="shared" si="0"/>
        <v>0.56447393005377722</v>
      </c>
      <c r="L3" s="15">
        <f t="shared" si="0"/>
        <v>0.51315811823070645</v>
      </c>
      <c r="M3" s="40" t="s">
        <v>35</v>
      </c>
    </row>
    <row r="4" spans="1:13" x14ac:dyDescent="0.3">
      <c r="A4" s="17"/>
      <c r="B4" s="18"/>
      <c r="C4" s="19"/>
      <c r="D4" s="19"/>
      <c r="E4" s="20"/>
      <c r="F4" s="20"/>
      <c r="G4" s="20"/>
      <c r="H4" s="20"/>
      <c r="I4" s="20"/>
      <c r="J4" s="20"/>
      <c r="K4" s="20"/>
      <c r="L4" s="21"/>
    </row>
    <row r="5" spans="1:13" x14ac:dyDescent="0.3">
      <c r="A5" s="17"/>
      <c r="B5" s="18" t="s">
        <v>2</v>
      </c>
      <c r="C5" s="19" t="s">
        <v>13</v>
      </c>
      <c r="D5" s="19"/>
      <c r="E5" s="22"/>
      <c r="F5" s="23">
        <v>30000000</v>
      </c>
      <c r="G5" s="23">
        <v>60000000</v>
      </c>
      <c r="H5" s="23">
        <v>100000000</v>
      </c>
      <c r="I5" s="23">
        <v>142500000</v>
      </c>
      <c r="J5" s="23">
        <v>126000000</v>
      </c>
      <c r="K5" s="23">
        <v>56000000</v>
      </c>
      <c r="L5" s="24">
        <v>21000000</v>
      </c>
    </row>
    <row r="6" spans="1:13" x14ac:dyDescent="0.3">
      <c r="A6" s="17"/>
      <c r="B6" s="18" t="s">
        <v>1</v>
      </c>
      <c r="C6" s="19" t="s">
        <v>48</v>
      </c>
      <c r="D6" s="19"/>
      <c r="E6" s="22"/>
      <c r="F6" s="23"/>
      <c r="G6" s="23"/>
      <c r="H6" s="23"/>
      <c r="I6" s="23"/>
      <c r="J6" s="23"/>
      <c r="K6" s="23"/>
      <c r="L6" s="24"/>
      <c r="M6" s="6" t="s">
        <v>45</v>
      </c>
    </row>
    <row r="7" spans="1:13" s="29" customFormat="1" x14ac:dyDescent="0.3">
      <c r="A7" s="25"/>
      <c r="B7" s="26" t="s">
        <v>0</v>
      </c>
      <c r="C7" s="26" t="s">
        <v>14</v>
      </c>
      <c r="D7" s="26"/>
      <c r="E7" s="27"/>
      <c r="F7" s="27">
        <f>F5-F6</f>
        <v>30000000</v>
      </c>
      <c r="G7" s="27">
        <f t="shared" ref="G7:L7" si="1">G5-G6</f>
        <v>60000000</v>
      </c>
      <c r="H7" s="27">
        <f t="shared" si="1"/>
        <v>100000000</v>
      </c>
      <c r="I7" s="27">
        <f t="shared" si="1"/>
        <v>142500000</v>
      </c>
      <c r="J7" s="27">
        <f t="shared" si="1"/>
        <v>126000000</v>
      </c>
      <c r="K7" s="27">
        <f t="shared" si="1"/>
        <v>56000000</v>
      </c>
      <c r="L7" s="28">
        <f t="shared" si="1"/>
        <v>21000000</v>
      </c>
    </row>
    <row r="8" spans="1:13" x14ac:dyDescent="0.3">
      <c r="A8" s="17"/>
      <c r="B8" s="18" t="s">
        <v>1</v>
      </c>
      <c r="C8" s="19" t="s">
        <v>15</v>
      </c>
      <c r="D8" s="19"/>
      <c r="E8" s="22"/>
      <c r="F8" s="23">
        <v>15000000</v>
      </c>
      <c r="G8" s="23">
        <v>30000000</v>
      </c>
      <c r="H8" s="23">
        <v>50000000</v>
      </c>
      <c r="I8" s="23">
        <v>75000000</v>
      </c>
      <c r="J8" s="23">
        <v>70000000</v>
      </c>
      <c r="K8" s="23">
        <v>35000000</v>
      </c>
      <c r="L8" s="24">
        <v>15000000</v>
      </c>
      <c r="M8" s="6" t="s">
        <v>46</v>
      </c>
    </row>
    <row r="9" spans="1:13" s="29" customFormat="1" x14ac:dyDescent="0.3">
      <c r="A9" s="25" t="s">
        <v>4</v>
      </c>
      <c r="B9" s="26" t="s">
        <v>0</v>
      </c>
      <c r="C9" s="26" t="s">
        <v>16</v>
      </c>
      <c r="D9" s="26"/>
      <c r="E9" s="27"/>
      <c r="F9" s="27">
        <f>F7-F8</f>
        <v>15000000</v>
      </c>
      <c r="G9" s="27">
        <f t="shared" ref="G9:L9" si="2">G7-G8</f>
        <v>30000000</v>
      </c>
      <c r="H9" s="27">
        <f t="shared" si="2"/>
        <v>50000000</v>
      </c>
      <c r="I9" s="27">
        <f t="shared" si="2"/>
        <v>67500000</v>
      </c>
      <c r="J9" s="27">
        <f t="shared" si="2"/>
        <v>56000000</v>
      </c>
      <c r="K9" s="27">
        <f t="shared" si="2"/>
        <v>21000000</v>
      </c>
      <c r="L9" s="28">
        <f t="shared" si="2"/>
        <v>6000000</v>
      </c>
    </row>
    <row r="10" spans="1:13" s="16" customFormat="1" x14ac:dyDescent="0.3">
      <c r="A10" s="30" t="s">
        <v>17</v>
      </c>
      <c r="B10" s="31"/>
      <c r="C10" s="31"/>
      <c r="D10" s="31"/>
      <c r="E10" s="32"/>
      <c r="F10" s="32"/>
      <c r="G10" s="32"/>
      <c r="H10" s="32"/>
      <c r="I10" s="32"/>
      <c r="J10" s="32"/>
      <c r="K10" s="32"/>
      <c r="L10" s="33"/>
    </row>
    <row r="11" spans="1:13" x14ac:dyDescent="0.3">
      <c r="A11" s="17"/>
      <c r="B11" s="18" t="s">
        <v>1</v>
      </c>
      <c r="C11" s="19" t="s">
        <v>18</v>
      </c>
      <c r="D11" s="19"/>
      <c r="E11" s="22"/>
      <c r="F11" s="23">
        <v>1400000</v>
      </c>
      <c r="G11" s="23">
        <v>400000</v>
      </c>
      <c r="H11" s="23">
        <v>500000</v>
      </c>
      <c r="I11" s="23">
        <v>500000</v>
      </c>
      <c r="J11" s="23">
        <v>400000</v>
      </c>
      <c r="K11" s="23">
        <v>300000</v>
      </c>
      <c r="L11" s="24">
        <v>300000</v>
      </c>
      <c r="M11" s="6" t="s">
        <v>38</v>
      </c>
    </row>
    <row r="12" spans="1:13" x14ac:dyDescent="0.3">
      <c r="A12" s="17"/>
      <c r="B12" s="31" t="s">
        <v>1</v>
      </c>
      <c r="C12" s="18" t="s">
        <v>19</v>
      </c>
      <c r="D12" s="18"/>
      <c r="E12" s="34"/>
      <c r="F12" s="23">
        <v>100000</v>
      </c>
      <c r="G12" s="23">
        <v>100000</v>
      </c>
      <c r="H12" s="23">
        <v>100000</v>
      </c>
      <c r="I12" s="23">
        <v>100000</v>
      </c>
      <c r="J12" s="23">
        <v>100000</v>
      </c>
      <c r="K12" s="23">
        <v>100000</v>
      </c>
      <c r="L12" s="24">
        <v>100000</v>
      </c>
      <c r="M12" s="6" t="s">
        <v>37</v>
      </c>
    </row>
    <row r="13" spans="1:13" x14ac:dyDescent="0.3">
      <c r="A13" s="17"/>
      <c r="B13" s="18" t="s">
        <v>1</v>
      </c>
      <c r="C13" s="18" t="s">
        <v>20</v>
      </c>
      <c r="D13" s="18"/>
      <c r="E13" s="34"/>
      <c r="F13" s="23">
        <v>300000</v>
      </c>
      <c r="G13" s="23">
        <v>300000</v>
      </c>
      <c r="H13" s="23">
        <v>500000</v>
      </c>
      <c r="I13" s="23">
        <v>500000</v>
      </c>
      <c r="J13" s="23">
        <v>400000</v>
      </c>
      <c r="K13" s="23">
        <v>200000</v>
      </c>
      <c r="L13" s="24"/>
    </row>
    <row r="14" spans="1:13" x14ac:dyDescent="0.3">
      <c r="A14" s="17"/>
      <c r="B14" s="31" t="s">
        <v>1</v>
      </c>
      <c r="C14" s="18" t="s">
        <v>21</v>
      </c>
      <c r="D14" s="18"/>
      <c r="E14" s="34"/>
      <c r="F14" s="23"/>
      <c r="G14" s="23"/>
      <c r="H14" s="23">
        <v>100000</v>
      </c>
      <c r="I14" s="23">
        <v>100000</v>
      </c>
      <c r="J14" s="23">
        <v>100000</v>
      </c>
      <c r="K14" s="23">
        <v>100000</v>
      </c>
      <c r="L14" s="24"/>
    </row>
    <row r="15" spans="1:13" x14ac:dyDescent="0.3">
      <c r="A15" s="25" t="s">
        <v>6</v>
      </c>
      <c r="B15" s="26" t="s">
        <v>0</v>
      </c>
      <c r="C15" s="26" t="s">
        <v>22</v>
      </c>
      <c r="D15" s="26"/>
      <c r="E15" s="27"/>
      <c r="F15" s="27">
        <f>SUM(F11:F14)</f>
        <v>1800000</v>
      </c>
      <c r="G15" s="27">
        <f t="shared" ref="G15:L15" si="3">SUM(G11:G14)</f>
        <v>800000</v>
      </c>
      <c r="H15" s="27">
        <f t="shared" si="3"/>
        <v>1200000</v>
      </c>
      <c r="I15" s="27">
        <f t="shared" si="3"/>
        <v>1200000</v>
      </c>
      <c r="J15" s="27">
        <f t="shared" si="3"/>
        <v>1000000</v>
      </c>
      <c r="K15" s="27">
        <f t="shared" si="3"/>
        <v>700000</v>
      </c>
      <c r="L15" s="28">
        <f t="shared" si="3"/>
        <v>400000</v>
      </c>
    </row>
    <row r="16" spans="1:13" x14ac:dyDescent="0.3">
      <c r="A16" s="17"/>
      <c r="B16" s="31"/>
      <c r="C16" s="31"/>
      <c r="D16" s="31"/>
      <c r="E16" s="32"/>
      <c r="F16" s="32"/>
      <c r="G16" s="32"/>
      <c r="H16" s="32"/>
      <c r="I16" s="32"/>
      <c r="J16" s="32"/>
      <c r="K16" s="32"/>
      <c r="L16" s="33"/>
    </row>
    <row r="17" spans="1:13" x14ac:dyDescent="0.3">
      <c r="A17" s="25" t="s">
        <v>7</v>
      </c>
      <c r="B17" s="35" t="s">
        <v>0</v>
      </c>
      <c r="C17" s="36" t="s">
        <v>23</v>
      </c>
      <c r="D17" s="26"/>
      <c r="E17" s="27"/>
      <c r="F17" s="27">
        <f>F9-SUM(F11:F14)</f>
        <v>13200000</v>
      </c>
      <c r="G17" s="27">
        <f t="shared" ref="G17:L17" si="4">G9-SUM(G11:G14)</f>
        <v>29200000</v>
      </c>
      <c r="H17" s="27">
        <f t="shared" si="4"/>
        <v>48800000</v>
      </c>
      <c r="I17" s="27">
        <f t="shared" si="4"/>
        <v>66300000</v>
      </c>
      <c r="J17" s="27">
        <f t="shared" si="4"/>
        <v>55000000</v>
      </c>
      <c r="K17" s="27">
        <f t="shared" si="4"/>
        <v>20300000</v>
      </c>
      <c r="L17" s="28">
        <f t="shared" si="4"/>
        <v>5600000</v>
      </c>
    </row>
    <row r="18" spans="1:13" s="40" customFormat="1" x14ac:dyDescent="0.3">
      <c r="A18" s="37" t="s">
        <v>24</v>
      </c>
      <c r="B18" s="38"/>
      <c r="C18" s="39"/>
      <c r="D18" s="31"/>
      <c r="E18" s="32"/>
      <c r="F18" s="32"/>
      <c r="G18" s="32"/>
      <c r="H18" s="32"/>
      <c r="I18" s="32"/>
      <c r="J18" s="32"/>
      <c r="K18" s="32"/>
      <c r="L18" s="33"/>
    </row>
    <row r="19" spans="1:13" ht="12.75" customHeight="1" x14ac:dyDescent="0.3">
      <c r="A19" s="17"/>
      <c r="B19" s="41" t="s">
        <v>2</v>
      </c>
      <c r="C19" s="42" t="s">
        <v>25</v>
      </c>
      <c r="D19" s="19"/>
      <c r="E19" s="22"/>
      <c r="F19" s="23"/>
      <c r="G19" s="23"/>
      <c r="H19" s="23"/>
      <c r="I19" s="23"/>
      <c r="J19" s="23"/>
      <c r="K19" s="23"/>
      <c r="L19" s="24"/>
      <c r="M19" s="6" t="s">
        <v>39</v>
      </c>
    </row>
    <row r="20" spans="1:13" x14ac:dyDescent="0.3">
      <c r="A20" s="17"/>
      <c r="B20" s="41" t="s">
        <v>2</v>
      </c>
      <c r="C20" s="42" t="s">
        <v>34</v>
      </c>
      <c r="D20" s="19"/>
      <c r="E20" s="23"/>
      <c r="F20" s="23">
        <v>3000000</v>
      </c>
      <c r="G20" s="23">
        <v>3000000</v>
      </c>
      <c r="H20" s="23">
        <v>4000000</v>
      </c>
      <c r="I20" s="23">
        <v>4250000</v>
      </c>
      <c r="J20" s="23">
        <v>-1650000</v>
      </c>
      <c r="K20" s="23">
        <v>-7000000</v>
      </c>
      <c r="L20" s="24">
        <v>-3500000</v>
      </c>
      <c r="M20" s="6" t="s">
        <v>40</v>
      </c>
    </row>
    <row r="21" spans="1:13" x14ac:dyDescent="0.3">
      <c r="A21" s="17"/>
      <c r="B21" s="41" t="s">
        <v>1</v>
      </c>
      <c r="C21" s="42" t="s">
        <v>26</v>
      </c>
      <c r="D21" s="19"/>
      <c r="E21" s="22"/>
      <c r="F21" s="23"/>
      <c r="G21" s="23"/>
      <c r="H21" s="23"/>
      <c r="I21" s="23"/>
      <c r="J21" s="23"/>
      <c r="K21" s="23"/>
      <c r="L21" s="24"/>
    </row>
    <row r="22" spans="1:13" x14ac:dyDescent="0.3">
      <c r="A22" s="17"/>
      <c r="B22" s="41" t="s">
        <v>2</v>
      </c>
      <c r="C22" s="19" t="s">
        <v>27</v>
      </c>
      <c r="D22" s="19"/>
      <c r="E22" s="23">
        <v>120000000</v>
      </c>
      <c r="F22" s="23"/>
      <c r="G22" s="23"/>
      <c r="H22" s="23">
        <v>30000000</v>
      </c>
      <c r="I22" s="23"/>
      <c r="J22" s="23"/>
      <c r="K22" s="23"/>
      <c r="L22" s="24"/>
      <c r="M22" s="6" t="s">
        <v>52</v>
      </c>
    </row>
    <row r="23" spans="1:13" x14ac:dyDescent="0.3">
      <c r="A23" s="17"/>
      <c r="B23" s="41" t="s">
        <v>1</v>
      </c>
      <c r="C23" s="19" t="s">
        <v>28</v>
      </c>
      <c r="D23" s="19"/>
      <c r="E23" s="22"/>
      <c r="F23" s="34"/>
      <c r="G23" s="34"/>
      <c r="H23" s="34"/>
      <c r="I23" s="34"/>
      <c r="J23" s="34"/>
      <c r="K23" s="34"/>
      <c r="L23" s="24">
        <v>2100000</v>
      </c>
      <c r="M23" s="6" t="s">
        <v>47</v>
      </c>
    </row>
    <row r="24" spans="1:13" x14ac:dyDescent="0.3">
      <c r="A24" s="17"/>
      <c r="B24" s="41" t="s">
        <v>1</v>
      </c>
      <c r="C24" s="19" t="s">
        <v>29</v>
      </c>
      <c r="D24" s="19"/>
      <c r="E24" s="22"/>
      <c r="F24" s="22"/>
      <c r="G24" s="22"/>
      <c r="H24" s="22"/>
      <c r="I24" s="22"/>
      <c r="J24" s="22"/>
      <c r="K24" s="22"/>
      <c r="L24" s="24">
        <v>10000000</v>
      </c>
      <c r="M24" s="6" t="s">
        <v>41</v>
      </c>
    </row>
    <row r="25" spans="1:13" s="29" customFormat="1" x14ac:dyDescent="0.3">
      <c r="A25" s="25" t="s">
        <v>5</v>
      </c>
      <c r="B25" s="35" t="s">
        <v>0</v>
      </c>
      <c r="C25" s="26" t="s">
        <v>30</v>
      </c>
      <c r="D25" s="26"/>
      <c r="E25" s="27">
        <f>E19+E20-E21+E22-E23-E24</f>
        <v>120000000</v>
      </c>
      <c r="F25" s="27">
        <f t="shared" ref="F25:L25" si="5">F19+F20-F21+F22-F23-F24</f>
        <v>3000000</v>
      </c>
      <c r="G25" s="27">
        <f t="shared" si="5"/>
        <v>3000000</v>
      </c>
      <c r="H25" s="27">
        <f t="shared" si="5"/>
        <v>34000000</v>
      </c>
      <c r="I25" s="27">
        <f t="shared" si="5"/>
        <v>4250000</v>
      </c>
      <c r="J25" s="27">
        <f t="shared" si="5"/>
        <v>-1650000</v>
      </c>
      <c r="K25" s="27">
        <f t="shared" si="5"/>
        <v>-7000000</v>
      </c>
      <c r="L25" s="28">
        <f t="shared" si="5"/>
        <v>-15600000</v>
      </c>
    </row>
    <row r="26" spans="1:13" x14ac:dyDescent="0.3">
      <c r="A26" s="17"/>
      <c r="B26" s="41"/>
      <c r="C26" s="19"/>
      <c r="D26" s="19"/>
      <c r="E26" s="22"/>
      <c r="F26" s="22"/>
      <c r="G26" s="22"/>
      <c r="H26" s="22"/>
      <c r="I26" s="22"/>
      <c r="J26" s="22"/>
      <c r="K26" s="22"/>
      <c r="L26" s="43"/>
    </row>
    <row r="27" spans="1:13" x14ac:dyDescent="0.3">
      <c r="A27" s="25" t="s">
        <v>8</v>
      </c>
      <c r="B27" s="35" t="s">
        <v>0</v>
      </c>
      <c r="C27" s="26" t="s">
        <v>31</v>
      </c>
      <c r="D27" s="26"/>
      <c r="E27" s="27">
        <f t="shared" ref="E27:L27" si="6">E17-E25</f>
        <v>-120000000</v>
      </c>
      <c r="F27" s="27">
        <f t="shared" si="6"/>
        <v>10200000</v>
      </c>
      <c r="G27" s="27">
        <f t="shared" si="6"/>
        <v>26200000</v>
      </c>
      <c r="H27" s="27">
        <f t="shared" si="6"/>
        <v>14800000</v>
      </c>
      <c r="I27" s="27">
        <f t="shared" si="6"/>
        <v>62050000</v>
      </c>
      <c r="J27" s="27">
        <f t="shared" si="6"/>
        <v>56650000</v>
      </c>
      <c r="K27" s="27">
        <f t="shared" si="6"/>
        <v>27300000</v>
      </c>
      <c r="L27" s="28">
        <f t="shared" si="6"/>
        <v>21200000</v>
      </c>
    </row>
    <row r="28" spans="1:13" ht="14.4" thickBot="1" x14ac:dyDescent="0.35">
      <c r="A28" s="44" t="s">
        <v>9</v>
      </c>
      <c r="B28" s="45"/>
      <c r="C28" s="46" t="s">
        <v>32</v>
      </c>
      <c r="D28" s="46"/>
      <c r="E28" s="47">
        <f t="shared" ref="E28:L28" si="7">E27*E3</f>
        <v>-120000000</v>
      </c>
      <c r="F28" s="47">
        <f t="shared" si="7"/>
        <v>9272727.2727272715</v>
      </c>
      <c r="G28" s="47">
        <f t="shared" si="7"/>
        <v>21652892.56198347</v>
      </c>
      <c r="H28" s="47">
        <f t="shared" si="7"/>
        <v>11119459.053343348</v>
      </c>
      <c r="I28" s="47">
        <f t="shared" si="7"/>
        <v>42380984.905402623</v>
      </c>
      <c r="J28" s="47">
        <f t="shared" si="7"/>
        <v>35175192.951301128</v>
      </c>
      <c r="K28" s="47">
        <f t="shared" si="7"/>
        <v>15410138.290468117</v>
      </c>
      <c r="L28" s="48">
        <f t="shared" si="7"/>
        <v>10878952.106490977</v>
      </c>
      <c r="M28" s="6" t="s">
        <v>42</v>
      </c>
    </row>
    <row r="29" spans="1:13" ht="14.4" thickBot="1" x14ac:dyDescent="0.35">
      <c r="A29" s="49"/>
      <c r="B29" s="50"/>
      <c r="C29" s="50" t="s">
        <v>33</v>
      </c>
      <c r="D29" s="51"/>
      <c r="E29" s="52">
        <f>E28</f>
        <v>-120000000</v>
      </c>
      <c r="F29" s="52">
        <f>E29+F28</f>
        <v>-110727272.72727273</v>
      </c>
      <c r="G29" s="52">
        <f t="shared" ref="G29:L29" si="8">F29+G28</f>
        <v>-89074380.165289268</v>
      </c>
      <c r="H29" s="52">
        <f t="shared" si="8"/>
        <v>-77954921.111945927</v>
      </c>
      <c r="I29" s="52">
        <f t="shared" si="8"/>
        <v>-35573936.206543304</v>
      </c>
      <c r="J29" s="52">
        <f t="shared" si="8"/>
        <v>-398743.25524217635</v>
      </c>
      <c r="K29" s="52">
        <f t="shared" si="8"/>
        <v>15011395.035225941</v>
      </c>
      <c r="L29" s="53">
        <f t="shared" si="8"/>
        <v>25890347.14171692</v>
      </c>
    </row>
    <row r="30" spans="1:13" x14ac:dyDescent="0.3">
      <c r="B30" s="19"/>
      <c r="C30" s="31" t="s">
        <v>49</v>
      </c>
      <c r="D30" s="19"/>
      <c r="E30" s="57" t="s">
        <v>43</v>
      </c>
      <c r="F30" s="55"/>
      <c r="G30" s="55"/>
      <c r="H30" s="55"/>
      <c r="I30" s="55"/>
      <c r="J30" s="55"/>
      <c r="K30" s="19"/>
      <c r="L30" s="56">
        <f>IRR(E27:L27)</f>
        <v>0.15435918649309244</v>
      </c>
    </row>
    <row r="31" spans="1:13" x14ac:dyDescent="0.3">
      <c r="E31" s="57" t="s">
        <v>44</v>
      </c>
    </row>
    <row r="33" spans="1:1" x14ac:dyDescent="0.3">
      <c r="A33" s="54" t="s">
        <v>50</v>
      </c>
    </row>
    <row r="34" spans="1:1" x14ac:dyDescent="0.3">
      <c r="A34" s="54" t="s">
        <v>51</v>
      </c>
    </row>
  </sheetData>
  <sheetProtection algorithmName="SHA-512" hashValue="MX+qmkZA5hZFkWIF2vEc9T9VkDayV0O7Pj2Jpq7G/rBkNPA7qM8897SfR9ogwqbwt3KYsiK0xp5WUQ8FpfcZiA==" saltValue="hmNmFqWFzDUtxPWXgifa5Q==" spinCount="100000" sheet="1" objects="1" scenarios="1"/>
  <mergeCells count="1">
    <mergeCell ref="D1:E1"/>
  </mergeCells>
  <phoneticPr fontId="0" type="noConversion"/>
  <conditionalFormatting sqref="L30">
    <cfRule type="cellIs" dxfId="3" priority="1" stopIfTrue="1" operator="greaterThanOrEqual">
      <formula>$D$3</formula>
    </cfRule>
    <cfRule type="cellIs" dxfId="2" priority="2" stopIfTrue="1" operator="lessThan">
      <formula>$D$3</formula>
    </cfRule>
  </conditionalFormatting>
  <conditionalFormatting sqref="L29">
    <cfRule type="cellIs" dxfId="1" priority="3" stopIfTrue="1" operator="greaterThanOrEqual">
      <formula>0</formula>
    </cfRule>
    <cfRule type="cellIs" dxfId="0" priority="4" stopIfTrue="1" operator="lessThan">
      <formula>0</formula>
    </cfRule>
  </conditionalFormatting>
  <pageMargins left="0.2" right="0.2" top="0.17" bottom="0.38" header="0.17" footer="0.17"/>
  <pageSetup paperSize="9" scale="85" orientation="landscape" r:id="rId1"/>
  <headerFooter alignWithMargins="0">
    <oddFooter>&amp;L&amp;Z&amp;F</oddFooter>
  </headerFooter>
  <ignoredErrors>
    <ignoredError sqref="A3 A9 A15 A2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Application</vt:lpstr>
      <vt:lpstr>Capital Budgeting Model</vt:lpstr>
    </vt:vector>
  </TitlesOfParts>
  <Company>CZSG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Rieder</dc:creator>
  <cp:lastModifiedBy>Lukas Rieder</cp:lastModifiedBy>
  <cp:lastPrinted>2009-12-14T15:50:23Z</cp:lastPrinted>
  <dcterms:created xsi:type="dcterms:W3CDTF">2000-05-02T07:22:43Z</dcterms:created>
  <dcterms:modified xsi:type="dcterms:W3CDTF">2020-09-09T15:00:57Z</dcterms:modified>
</cp:coreProperties>
</file>