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PUS\english ipac\en.managmement\"/>
    </mc:Choice>
  </mc:AlternateContent>
  <xr:revisionPtr revIDLastSave="0" documentId="8_{D92EE5C7-24FA-4BB8-A581-38144549FD20}" xr6:coauthVersionLast="47" xr6:coauthVersionMax="47" xr10:uidLastSave="{00000000-0000-0000-0000-000000000000}"/>
  <bookViews>
    <workbookView xWindow="28680" yWindow="-120" windowWidth="29040" windowHeight="15840" xr2:uid="{09359737-7B32-4CA1-8193-77358F99D844}"/>
  </bookViews>
  <sheets>
    <sheet name="Enough EBIT" sheetId="1" r:id="rId1"/>
  </sheets>
  <externalReferences>
    <externalReference r:id="rId2"/>
    <externalReference r:id="rId3"/>
    <externalReference r:id="rId4"/>
  </externalReferences>
  <definedNames>
    <definedName name="Barwert">#REF!</definedName>
    <definedName name="BruttolohnMeister">'[2]Diverse Stammdateien'!$F$19</definedName>
    <definedName name="BruttolohnMitarbeiter">'[2]Diverse Stammdateien'!$F$20</definedName>
    <definedName name="ekfaktor">[3]ERFA!$E$4</definedName>
    <definedName name="i">#REF!</definedName>
    <definedName name="inf">[3]ERF!$D$29</definedName>
    <definedName name="ksf">[3]ERF!$D$10</definedName>
    <definedName name="SALARY">[3]ERFA!#REF!</definedName>
    <definedName name="selbstkosten">[3]ERFA!$H$61</definedName>
    <definedName name="Sollpräsenzzeitpa">'[2]Diverse Stammdateien'!$C$38</definedName>
    <definedName name="Sozialleistungssatz">'[2]Diverse Stammdateien'!$F$22</definedName>
    <definedName name="ws">[3]ERFA!$H$62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C11" i="1"/>
  <c r="C12" i="1" s="1"/>
  <c r="F9" i="1" s="1"/>
  <c r="C10" i="1"/>
  <c r="F8" i="1"/>
  <c r="F6" i="1"/>
  <c r="C5" i="1"/>
  <c r="C7" i="1" s="1"/>
  <c r="F12" i="1" l="1"/>
  <c r="F14" i="1"/>
  <c r="F10" i="1"/>
  <c r="C13" i="1"/>
  <c r="C15" i="1"/>
  <c r="F16" i="1" l="1"/>
  <c r="F18" i="1" l="1"/>
  <c r="F19" i="1" s="1"/>
  <c r="C16" i="1" s="1"/>
  <c r="C17" i="1" s="1"/>
  <c r="F17" i="1"/>
</calcChain>
</file>

<file path=xl/sharedStrings.xml><?xml version="1.0" encoding="utf-8"?>
<sst xmlns="http://schemas.openxmlformats.org/spreadsheetml/2006/main" count="57" uniqueCount="56">
  <si>
    <t>Do we generate enough EBIT?</t>
  </si>
  <si>
    <t>Assets</t>
  </si>
  <si>
    <t>a</t>
  </si>
  <si>
    <t>Risk-free interest rate</t>
  </si>
  <si>
    <t>n</t>
  </si>
  <si>
    <t>Free Capital</t>
  </si>
  <si>
    <t>b</t>
  </si>
  <si>
    <t>Market Risk Premium</t>
  </si>
  <si>
    <t>o</t>
  </si>
  <si>
    <t>Capital Employed</t>
  </si>
  <si>
    <t>c = a - b</t>
  </si>
  <si>
    <t>Beta- Factor</t>
  </si>
  <si>
    <t>p</t>
  </si>
  <si>
    <t>Interest costing capital</t>
  </si>
  <si>
    <t>d</t>
  </si>
  <si>
    <t>Cost of Equity</t>
  </si>
  <si>
    <t>q = n + o x p</t>
  </si>
  <si>
    <t>Equity</t>
  </si>
  <si>
    <t>e = c - d</t>
  </si>
  <si>
    <t>Cost of net debt</t>
  </si>
  <si>
    <t>r</t>
  </si>
  <si>
    <t>EBIT</t>
  </si>
  <si>
    <t>f</t>
  </si>
  <si>
    <t>Taxes</t>
  </si>
  <si>
    <t>s</t>
  </si>
  <si>
    <t>interests paid</t>
  </si>
  <si>
    <t>g</t>
  </si>
  <si>
    <t>Net cost of net debt</t>
  </si>
  <si>
    <t>t = r x (1 - s)</t>
  </si>
  <si>
    <t>EBT</t>
  </si>
  <si>
    <t>h = f - g</t>
  </si>
  <si>
    <t>i</t>
  </si>
  <si>
    <t>Equity ratio</t>
  </si>
  <si>
    <t>u = e / c</t>
  </si>
  <si>
    <t>Net Profit</t>
  </si>
  <si>
    <t>j = h - i</t>
  </si>
  <si>
    <t>Debt ratio</t>
  </si>
  <si>
    <t>v = d / c</t>
  </si>
  <si>
    <t>Deb-Equity Ratio</t>
  </si>
  <si>
    <t>w = d / e</t>
  </si>
  <si>
    <t>Realized ROCE</t>
  </si>
  <si>
    <t>k = f / c</t>
  </si>
  <si>
    <t>Target-EBIT</t>
  </si>
  <si>
    <t>l = c x aa</t>
  </si>
  <si>
    <t>WACC</t>
  </si>
  <si>
    <t>x = q x u + t x v</t>
  </si>
  <si>
    <t>«Excess Economic Profit»</t>
  </si>
  <si>
    <t>m = f - l</t>
  </si>
  <si>
    <t xml:space="preserve">WACC rounded to 0.5% </t>
  </si>
  <si>
    <r>
      <t xml:space="preserve">y </t>
    </r>
    <r>
      <rPr>
        <b/>
        <sz val="10"/>
        <color theme="1"/>
        <rFont val="Calibri"/>
        <family val="2"/>
      </rPr>
      <t>≈ x</t>
    </r>
  </si>
  <si>
    <t>adaptable cells</t>
  </si>
  <si>
    <t>Target-ROCE (calculated)</t>
  </si>
  <si>
    <t>z = x / (1-s)</t>
  </si>
  <si>
    <t>Password for this Excel: bvmbt</t>
  </si>
  <si>
    <t>Target-ROCE  rounded to 0.5%</t>
  </si>
  <si>
    <t>aa ≈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</si>
</sst>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49" fontId="1" fillId="0" borderId="0" xfId="0" applyNumberFormat="1" applyFont="1"/>
    <xf numFmtId="3" fontId="1" fillId="3" borderId="0" xfId="0" applyNumberFormat="1" applyFont="1" applyFill="1" applyProtection="1">
      <protection locked="0"/>
    </xf>
    <xf numFmtId="10" fontId="1" fillId="3" borderId="0" xfId="0" applyNumberFormat="1" applyFont="1" applyFill="1" applyProtection="1">
      <protection locked="0"/>
    </xf>
    <xf numFmtId="10" fontId="1" fillId="0" borderId="0" xfId="0" applyNumberFormat="1" applyFont="1"/>
    <xf numFmtId="49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2" fontId="1" fillId="3" borderId="0" xfId="0" applyNumberFormat="1" applyFont="1" applyFill="1" applyProtection="1">
      <protection locked="0"/>
    </xf>
    <xf numFmtId="2" fontId="1" fillId="0" borderId="0" xfId="0" applyNumberFormat="1" applyFont="1"/>
    <xf numFmtId="10" fontId="2" fillId="0" borderId="0" xfId="0" applyNumberFormat="1" applyFont="1"/>
    <xf numFmtId="3" fontId="1" fillId="0" borderId="0" xfId="0" applyNumberFormat="1" applyFont="1"/>
    <xf numFmtId="3" fontId="2" fillId="3" borderId="0" xfId="0" applyNumberFormat="1" applyFont="1" applyFill="1" applyProtection="1">
      <protection locked="0"/>
    </xf>
    <xf numFmtId="0" fontId="2" fillId="2" borderId="0" xfId="0" applyFont="1" applyFill="1"/>
    <xf numFmtId="3" fontId="2" fillId="2" borderId="0" xfId="0" applyNumberFormat="1" applyFont="1" applyFill="1"/>
    <xf numFmtId="0" fontId="1" fillId="3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logexcels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_DATEN/BstufengerechteKennzahlen/Stammdaten%20RIngbu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mycloud\public\B_daten\DEUTSEMI\STRATCO\Stratco%20Kursunterlagen%202011\5%20Erfakurve\ERF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calendar"/>
      <sheetName val="DBRfür BSC"/>
      <sheetName val="Waste"/>
      <sheetName val="Rentabilität."/>
      <sheetName val="Tabelle10"/>
      <sheetName val="Senkbremsventie"/>
      <sheetName val="Auftragsabwicklung"/>
      <sheetName val="Lean zu Kalk."/>
      <sheetName val="InvestmentCalcModel"/>
      <sheetName val="Wirkungen der ERFAkurve"/>
      <sheetName val="PIMS rank"/>
      <sheetName val="ROCE and WACC"/>
      <sheetName val="Enough EBIT"/>
      <sheetName val="Purchase price variance"/>
      <sheetName val="Stufenweise DBR IST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tenstellen"/>
      <sheetName val="Produktgruppen"/>
      <sheetName val="Absatzkanäle"/>
      <sheetName val="Sortimente"/>
      <sheetName val="Kostenarten"/>
      <sheetName val="Leistungsarten"/>
      <sheetName val="Tertiale"/>
      <sheetName val="Diverse Stammdateien"/>
      <sheetName val="Arbeitstage"/>
      <sheetName val="Artikelstamm"/>
      <sheetName val="Kundenliste"/>
    </sheetNames>
    <sheetDataSet>
      <sheetData sheetId="0">
        <row r="5">
          <cell r="A5">
            <v>220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F19">
            <v>69999.999995999999</v>
          </cell>
        </row>
        <row r="20">
          <cell r="F20">
            <v>54000</v>
          </cell>
        </row>
        <row r="22">
          <cell r="F22">
            <v>0.16</v>
          </cell>
        </row>
        <row r="38">
          <cell r="C38">
            <v>1700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FA"/>
      <sheetName val="Wirkungen der ERFAkurve"/>
      <sheetName val="ERF"/>
    </sheetNames>
    <sheetDataSet>
      <sheetData sheetId="0">
        <row r="4">
          <cell r="E4">
            <v>0.15</v>
          </cell>
        </row>
        <row r="61">
          <cell r="H61">
            <v>3.7510660145749997</v>
          </cell>
        </row>
        <row r="62">
          <cell r="H62">
            <v>0.89284071125863862</v>
          </cell>
        </row>
      </sheetData>
      <sheetData sheetId="1">
        <row r="3">
          <cell r="B3">
            <v>50</v>
          </cell>
        </row>
      </sheetData>
      <sheetData sheetId="2">
        <row r="10">
          <cell r="D10">
            <v>0.3</v>
          </cell>
        </row>
        <row r="29">
          <cell r="D29">
            <v>6.0000000000000012E-2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8375B-D776-4655-858E-6AE44753ED5D}">
  <dimension ref="B2:H28"/>
  <sheetViews>
    <sheetView showGridLines="0" tabSelected="1" zoomScale="130" zoomScaleNormal="130" workbookViewId="0">
      <selection activeCell="C28" sqref="C28"/>
    </sheetView>
  </sheetViews>
  <sheetFormatPr baseColWidth="10" defaultColWidth="11" defaultRowHeight="12.75" x14ac:dyDescent="0.2"/>
  <cols>
    <col min="1" max="1" width="11" style="1"/>
    <col min="2" max="2" width="27.5703125" style="1" customWidth="1"/>
    <col min="3" max="3" width="11.140625" style="1" customWidth="1"/>
    <col min="4" max="4" width="7.5703125" style="1" customWidth="1"/>
    <col min="5" max="5" width="24.5703125" style="1" customWidth="1"/>
    <col min="6" max="6" width="6.5703125" style="1" customWidth="1"/>
    <col min="7" max="7" width="13.5703125" style="1" customWidth="1"/>
    <col min="8" max="16384" width="11" style="1"/>
  </cols>
  <sheetData>
    <row r="2" spans="2:7" x14ac:dyDescent="0.2">
      <c r="B2" s="2" t="s">
        <v>0</v>
      </c>
      <c r="C2" s="2"/>
      <c r="D2" s="2"/>
      <c r="E2" s="2"/>
      <c r="F2" s="2"/>
      <c r="G2" s="2"/>
    </row>
    <row r="3" spans="2:7" x14ac:dyDescent="0.2">
      <c r="B3" s="3" t="s">
        <v>1</v>
      </c>
      <c r="C3" s="4">
        <v>1500000</v>
      </c>
      <c r="D3" s="1" t="s">
        <v>2</v>
      </c>
      <c r="E3" s="1" t="s">
        <v>3</v>
      </c>
      <c r="F3" s="5">
        <v>4.0000000000000001E-3</v>
      </c>
      <c r="G3" s="6" t="s">
        <v>4</v>
      </c>
    </row>
    <row r="4" spans="2:7" x14ac:dyDescent="0.2">
      <c r="B4" s="3" t="s">
        <v>5</v>
      </c>
      <c r="C4" s="4">
        <v>500000</v>
      </c>
      <c r="D4" s="1" t="s">
        <v>6</v>
      </c>
      <c r="E4" s="1" t="s">
        <v>7</v>
      </c>
      <c r="F4" s="5">
        <v>7.1999999999999995E-2</v>
      </c>
      <c r="G4" s="6" t="s">
        <v>8</v>
      </c>
    </row>
    <row r="5" spans="2:7" x14ac:dyDescent="0.2">
      <c r="B5" s="7" t="s">
        <v>9</v>
      </c>
      <c r="C5" s="8">
        <f>C3-C4</f>
        <v>1000000</v>
      </c>
      <c r="D5" s="9" t="s">
        <v>10</v>
      </c>
      <c r="E5" s="1" t="s">
        <v>11</v>
      </c>
      <c r="F5" s="10">
        <v>1</v>
      </c>
      <c r="G5" s="11" t="s">
        <v>12</v>
      </c>
    </row>
    <row r="6" spans="2:7" x14ac:dyDescent="0.2">
      <c r="B6" s="3" t="s">
        <v>13</v>
      </c>
      <c r="C6" s="4">
        <v>224200</v>
      </c>
      <c r="D6" s="1" t="s">
        <v>14</v>
      </c>
      <c r="E6" s="9" t="s">
        <v>15</v>
      </c>
      <c r="F6" s="12">
        <f>F3+F4*F5</f>
        <v>7.5999999999999998E-2</v>
      </c>
      <c r="G6" s="12" t="s">
        <v>16</v>
      </c>
    </row>
    <row r="7" spans="2:7" x14ac:dyDescent="0.2">
      <c r="B7" s="3" t="s">
        <v>17</v>
      </c>
      <c r="C7" s="13">
        <f>C5-C6</f>
        <v>775800</v>
      </c>
      <c r="D7" s="1" t="s">
        <v>18</v>
      </c>
    </row>
    <row r="8" spans="2:7" x14ac:dyDescent="0.2">
      <c r="B8" s="3"/>
      <c r="C8" s="13"/>
      <c r="E8" s="1" t="s">
        <v>19</v>
      </c>
      <c r="F8" s="6">
        <f>C10/C6</f>
        <v>2.1999999999999999E-2</v>
      </c>
      <c r="G8" s="6" t="s">
        <v>20</v>
      </c>
    </row>
    <row r="9" spans="2:7" x14ac:dyDescent="0.2">
      <c r="B9" s="7" t="s">
        <v>21</v>
      </c>
      <c r="C9" s="14">
        <v>100000</v>
      </c>
      <c r="D9" s="1" t="s">
        <v>22</v>
      </c>
      <c r="E9" s="1" t="s">
        <v>23</v>
      </c>
      <c r="F9" s="6">
        <f>C12/C11</f>
        <v>0.3</v>
      </c>
      <c r="G9" s="6" t="s">
        <v>24</v>
      </c>
    </row>
    <row r="10" spans="2:7" x14ac:dyDescent="0.2">
      <c r="B10" s="3" t="s">
        <v>25</v>
      </c>
      <c r="C10" s="4">
        <f>C6*0.022</f>
        <v>4932.3999999999996</v>
      </c>
      <c r="D10" s="1" t="s">
        <v>26</v>
      </c>
      <c r="E10" s="9" t="s">
        <v>27</v>
      </c>
      <c r="F10" s="12">
        <f>F8*(1-F9)</f>
        <v>1.5399999999999999E-2</v>
      </c>
      <c r="G10" s="12" t="s">
        <v>28</v>
      </c>
    </row>
    <row r="11" spans="2:7" x14ac:dyDescent="0.2">
      <c r="B11" s="7" t="s">
        <v>29</v>
      </c>
      <c r="C11" s="8">
        <f>C9-C10</f>
        <v>95067.6</v>
      </c>
      <c r="D11" s="9" t="s">
        <v>30</v>
      </c>
    </row>
    <row r="12" spans="2:7" s="9" customFormat="1" x14ac:dyDescent="0.2">
      <c r="B12" s="3" t="s">
        <v>23</v>
      </c>
      <c r="C12" s="4">
        <f>C11*0.3</f>
        <v>28520.280000000002</v>
      </c>
      <c r="D12" s="1" t="s">
        <v>31</v>
      </c>
      <c r="E12" s="1" t="s">
        <v>32</v>
      </c>
      <c r="F12" s="6">
        <f>C7/C5</f>
        <v>0.77580000000000005</v>
      </c>
      <c r="G12" s="6" t="s">
        <v>33</v>
      </c>
    </row>
    <row r="13" spans="2:7" x14ac:dyDescent="0.2">
      <c r="B13" s="7" t="s">
        <v>34</v>
      </c>
      <c r="C13" s="8">
        <f>C9-C10-C12</f>
        <v>66547.320000000007</v>
      </c>
      <c r="D13" s="9" t="s">
        <v>35</v>
      </c>
      <c r="E13" s="1" t="s">
        <v>36</v>
      </c>
      <c r="F13" s="6">
        <f>C6/C5</f>
        <v>0.22420000000000001</v>
      </c>
      <c r="G13" s="6" t="s">
        <v>37</v>
      </c>
    </row>
    <row r="14" spans="2:7" x14ac:dyDescent="0.2">
      <c r="B14" s="7"/>
      <c r="C14" s="8"/>
      <c r="D14" s="9"/>
      <c r="E14" s="1" t="s">
        <v>38</v>
      </c>
      <c r="F14" s="6">
        <f>C6/C7</f>
        <v>0.28899200824954885</v>
      </c>
      <c r="G14" s="6" t="s">
        <v>39</v>
      </c>
    </row>
    <row r="15" spans="2:7" x14ac:dyDescent="0.2">
      <c r="B15" s="9" t="s">
        <v>40</v>
      </c>
      <c r="C15" s="12">
        <f>C9/C5</f>
        <v>0.1</v>
      </c>
      <c r="D15" s="9" t="s">
        <v>41</v>
      </c>
    </row>
    <row r="16" spans="2:7" x14ac:dyDescent="0.2">
      <c r="B16" s="9" t="s">
        <v>42</v>
      </c>
      <c r="C16" s="8">
        <f>C5*F19</f>
        <v>90000</v>
      </c>
      <c r="D16" s="9" t="s">
        <v>43</v>
      </c>
      <c r="E16" s="1" t="s">
        <v>44</v>
      </c>
      <c r="F16" s="6">
        <f>F6*F12+F10*F13</f>
        <v>6.241348E-2</v>
      </c>
      <c r="G16" s="6" t="s">
        <v>45</v>
      </c>
    </row>
    <row r="17" spans="2:8" x14ac:dyDescent="0.2">
      <c r="B17" s="15" t="s">
        <v>46</v>
      </c>
      <c r="C17" s="16">
        <f>C9-C16</f>
        <v>10000</v>
      </c>
      <c r="D17" s="15" t="s">
        <v>47</v>
      </c>
      <c r="E17" s="9" t="s">
        <v>48</v>
      </c>
      <c r="F17" s="12">
        <f>ROUND(F16*2*100,0)/2/100</f>
        <v>0.06</v>
      </c>
      <c r="G17" s="12" t="s">
        <v>49</v>
      </c>
    </row>
    <row r="18" spans="2:8" x14ac:dyDescent="0.2">
      <c r="B18" s="17" t="s">
        <v>50</v>
      </c>
      <c r="E18" s="1" t="s">
        <v>51</v>
      </c>
      <c r="F18" s="6">
        <f>F16/(1-F9)</f>
        <v>8.9162114285714286E-2</v>
      </c>
      <c r="G18" s="6" t="s">
        <v>52</v>
      </c>
    </row>
    <row r="19" spans="2:8" x14ac:dyDescent="0.2">
      <c r="B19" s="1" t="s">
        <v>53</v>
      </c>
      <c r="E19" s="9" t="s">
        <v>54</v>
      </c>
      <c r="F19" s="12">
        <f>ROUND(F18*2*100,0)/2/100</f>
        <v>0.09</v>
      </c>
      <c r="G19" s="12" t="s">
        <v>55</v>
      </c>
    </row>
    <row r="20" spans="2:8" x14ac:dyDescent="0.2">
      <c r="H20" s="6"/>
    </row>
    <row r="28" spans="2:8" ht="12" customHeight="1" x14ac:dyDescent="0.2"/>
  </sheetData>
  <mergeCells count="1">
    <mergeCell ref="B2: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Enough EBIT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Rieder</dc:creator>
  <cp:lastModifiedBy>Lukas Rieder</cp:lastModifiedBy>
  <dcterms:created xsi:type="dcterms:W3CDTF">2022-04-20T12:37:48Z</dcterms:created>
  <dcterms:modified xsi:type="dcterms:W3CDTF">2022-04-20T12:39:07Z</dcterms:modified>
</cp:coreProperties>
</file>